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mzo sastanak 9.1.2024\"/>
    </mc:Choice>
  </mc:AlternateContent>
  <bookViews>
    <workbookView xWindow="0" yWindow="0" windowWidth="20490" windowHeight="7650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10" i="1"/>
  <c r="E10" i="1"/>
  <c r="D10" i="1"/>
  <c r="C10" i="1"/>
  <c r="F6" i="1"/>
  <c r="E6" i="1"/>
  <c r="C6" i="1"/>
  <c r="F5" i="1"/>
  <c r="E5" i="1"/>
  <c r="D5" i="1"/>
  <c r="C5" i="1"/>
  <c r="F4" i="1"/>
  <c r="E4" i="1"/>
  <c r="D4" i="1"/>
  <c r="C4" i="1"/>
  <c r="F3" i="1"/>
  <c r="C3" i="1"/>
  <c r="E3" i="1"/>
  <c r="D3" i="1"/>
  <c r="D6" i="1"/>
  <c r="D8" i="1" l="1"/>
  <c r="F7" i="1" l="1"/>
  <c r="E7" i="1"/>
  <c r="D7" i="1"/>
  <c r="C7" i="1"/>
  <c r="C9" i="1"/>
  <c r="F9" i="1"/>
  <c r="E9" i="1"/>
  <c r="D9" i="1"/>
  <c r="F8" i="1"/>
  <c r="E8" i="1"/>
  <c r="C8" i="1"/>
</calcChain>
</file>

<file path=xl/sharedStrings.xml><?xml version="1.0" encoding="utf-8"?>
<sst xmlns="http://schemas.openxmlformats.org/spreadsheetml/2006/main" count="66" uniqueCount="24">
  <si>
    <t xml:space="preserve">RADNO MJESTO </t>
  </si>
  <si>
    <t>STRUČNA SPREMA</t>
  </si>
  <si>
    <t>POČETNA</t>
  </si>
  <si>
    <t>10 god. staža</t>
  </si>
  <si>
    <t>20 god. staža</t>
  </si>
  <si>
    <t>30 god. staža</t>
  </si>
  <si>
    <t>TAJNIK</t>
  </si>
  <si>
    <t>VSS</t>
  </si>
  <si>
    <t>VODITELJ RAČUNOVODSTVA</t>
  </si>
  <si>
    <t>VŠS</t>
  </si>
  <si>
    <t>ADMINISTRATOR</t>
  </si>
  <si>
    <t>RAČUNOVODSTVENI REFERENT</t>
  </si>
  <si>
    <t>SSS</t>
  </si>
  <si>
    <t>NASTAVNIK</t>
  </si>
  <si>
    <t>NASTAVNIK MENTOR</t>
  </si>
  <si>
    <t>NASTAVNIK SAVJETNIK</t>
  </si>
  <si>
    <t>KNJIŽNIČAR - STRUČNI SURADNIK</t>
  </si>
  <si>
    <t>STRUČNI UČITELJ - MENTOR</t>
  </si>
  <si>
    <t>NAPOMENA:</t>
  </si>
  <si>
    <t>1. izračun plaće za rad kod jednog poslodavca</t>
  </si>
  <si>
    <t>2. izračun plaće za Grad Zagreb</t>
  </si>
  <si>
    <t>3. nastavnik -izračun plaće za nastavnika s položenim stručnim ispitom</t>
  </si>
  <si>
    <t>BRUTO PLAĆA 12/2023. - isplata u 01 mj. 2024.</t>
  </si>
  <si>
    <t>NETO PLAĆA 12/2023. - isplata u 01 mj.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</si>
</sst>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5" xfId="0" applyBorder="1"/>
    <xf numFmtId="0" fontId="1" fillId="3" borderId="1" xfId="0" applyFont="1" applyFill="1" applyBorder="1"/>
    <xf numFmtId="0" fontId="1" fillId="3" borderId="2" xfId="0" applyFont="1" applyFill="1" applyBorder="1"/>
    <xf numFmtId="0" fontId="1" fillId="3" borderId="4" xfId="0" applyFont="1" applyFill="1" applyBorder="1"/>
    <xf numFmtId="0" fontId="1" fillId="3" borderId="6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4" fontId="0" fillId="0" borderId="3" xfId="0" applyNumberFormat="1" applyBorder="1"/>
    <xf numFmtId="4" fontId="0" fillId="0" borderId="5" xfId="0" applyNumberFormat="1" applyBorder="1"/>
    <xf numFmtId="0" fontId="1" fillId="3" borderId="7" xfId="0" applyFont="1" applyFill="1" applyBorder="1"/>
    <xf numFmtId="4" fontId="0" fillId="0" borderId="1" xfId="0" applyNumberForma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workbookViewId="0">
      <selection activeCell="H10" sqref="H10"/>
    </sheetView>
  </sheetViews>
  <sheetFormatPr defaultRowHeight="15" x14ac:dyDescent="0.25"/>
  <cols>
    <col min="1" max="1" width="30.140625" customWidth="1"/>
    <col min="2" max="10" width="11" customWidth="1"/>
  </cols>
  <sheetData>
    <row r="1" spans="1:6" x14ac:dyDescent="0.25">
      <c r="C1" s="6" t="s">
        <v>22</v>
      </c>
      <c r="D1" s="7"/>
      <c r="E1" s="8"/>
      <c r="F1" s="14"/>
    </row>
    <row r="2" spans="1:6" ht="30" x14ac:dyDescent="0.25">
      <c r="A2" s="1" t="s">
        <v>0</v>
      </c>
      <c r="B2" s="4" t="s">
        <v>1</v>
      </c>
      <c r="C2" s="3" t="s">
        <v>2</v>
      </c>
      <c r="D2" s="1" t="s">
        <v>3</v>
      </c>
      <c r="E2" s="1" t="s">
        <v>4</v>
      </c>
      <c r="F2" s="4" t="s">
        <v>5</v>
      </c>
    </row>
    <row r="3" spans="1:6" x14ac:dyDescent="0.25">
      <c r="A3" s="2" t="s">
        <v>6</v>
      </c>
      <c r="B3" s="5" t="s">
        <v>7</v>
      </c>
      <c r="C3" s="12">
        <f>(1.325*947.18*1.13725)+130.89</f>
        <v>1558.1541028749998</v>
      </c>
      <c r="D3" s="12">
        <f>(1.325*947.18*1.05*1.13725)+130.89</f>
        <v>1629.5173080187501</v>
      </c>
      <c r="E3" s="12">
        <f>(1.325*947.18*1.1*1.13725)+130.89</f>
        <v>1700.8805131624999</v>
      </c>
      <c r="F3" s="13">
        <f>(1.325*947.18*1.15*1.13725)+130.89</f>
        <v>1772.2437183062498</v>
      </c>
    </row>
    <row r="4" spans="1:6" x14ac:dyDescent="0.25">
      <c r="A4" s="2" t="s">
        <v>8</v>
      </c>
      <c r="B4" s="5" t="s">
        <v>7</v>
      </c>
      <c r="C4" s="12">
        <f>(1.325*947.18*1.13725)+130.89</f>
        <v>1558.1541028749998</v>
      </c>
      <c r="D4" s="12">
        <f>(1.325*947.18*1.05*1.13725)+130.89</f>
        <v>1629.5173080187501</v>
      </c>
      <c r="E4" s="12">
        <f>(1.325*947.18*1.1*1.13725)+130.89</f>
        <v>1700.8805131624999</v>
      </c>
      <c r="F4" s="13">
        <f>(1.325*947.18*1.15*1.13725)+130.89</f>
        <v>1772.2437183062498</v>
      </c>
    </row>
    <row r="5" spans="1:6" x14ac:dyDescent="0.25">
      <c r="A5" s="2" t="s">
        <v>6</v>
      </c>
      <c r="B5" s="5" t="s">
        <v>9</v>
      </c>
      <c r="C5" s="12">
        <f>(1.186*947.18*1.13725)+130.89</f>
        <v>1408.4260196300002</v>
      </c>
      <c r="D5" s="12">
        <f>(1.186*947.18*1.05*1.13725)+130.89</f>
        <v>1472.3028206115</v>
      </c>
      <c r="E5" s="12">
        <f>(1.186*947.18*1.1*1.13725)+130.89</f>
        <v>1536.1796215929999</v>
      </c>
      <c r="F5" s="13">
        <f>(1.186*947.18*1.15*1.13725)+130.89</f>
        <v>1600.0564225744997</v>
      </c>
    </row>
    <row r="6" spans="1:6" x14ac:dyDescent="0.25">
      <c r="A6" s="2" t="s">
        <v>8</v>
      </c>
      <c r="B6" s="5" t="s">
        <v>9</v>
      </c>
      <c r="C6" s="12">
        <f>(1.186*947.18*1.13725)+130.89</f>
        <v>1408.4260196300002</v>
      </c>
      <c r="D6" s="12">
        <f>(1.186*947.18*1.05*1.13725)+130.89</f>
        <v>1472.3028206115</v>
      </c>
      <c r="E6" s="12">
        <f>(1.186*947.18*1.1*1.13725)+130.89</f>
        <v>1536.1796215929999</v>
      </c>
      <c r="F6" s="13">
        <f>(1.186*947.18*1.15*1.13725)+130.89</f>
        <v>1600.0564225744997</v>
      </c>
    </row>
    <row r="7" spans="1:6" x14ac:dyDescent="0.25">
      <c r="A7" s="2" t="s">
        <v>8</v>
      </c>
      <c r="B7" s="5" t="s">
        <v>12</v>
      </c>
      <c r="C7" s="12">
        <f>(0.921*1.13725*947.18)+(0.921*947.18*0.0611)+163.62</f>
        <v>1209.0039539130003</v>
      </c>
      <c r="D7" s="12">
        <f>(0.921*1.13725*947.18*1.05)+(0.921*947.18*0.0611)+163.62</f>
        <v>1258.6081138657501</v>
      </c>
      <c r="E7" s="12">
        <f>(0.921*1.13725*947.18*1.1)+(0.921*947.18*0.0611)+163.62</f>
        <v>1308.2122738185003</v>
      </c>
      <c r="F7" s="13">
        <f>(0.921*1.13725*947.18*1.15)+(0.921*947.18*0.0611)+163.62</f>
        <v>1357.8164337712501</v>
      </c>
    </row>
    <row r="8" spans="1:6" x14ac:dyDescent="0.25">
      <c r="A8" s="2" t="s">
        <v>10</v>
      </c>
      <c r="B8" s="5" t="s">
        <v>12</v>
      </c>
      <c r="C8" s="12">
        <f>(0.865*1.13725*947.18)+(0.865*947.18*0.0611)+163.62</f>
        <v>1145.4409773450002</v>
      </c>
      <c r="D8" s="12">
        <f>(0.865*1.13725*947.18*1.05)+(0.865*947.18*0.0611)+163.62</f>
        <v>1192.02903202375</v>
      </c>
      <c r="E8" s="12">
        <f>(0.865*1.13725*947.18*1.1)+(0.865*947.18*0.0611)+163.62</f>
        <v>1238.6170867025003</v>
      </c>
      <c r="F8" s="13">
        <f>(0.865*1.13725*947.18*1.15)+(0.865*947.18*0.0611)+163.62</f>
        <v>1285.2051413812501</v>
      </c>
    </row>
    <row r="9" spans="1:6" x14ac:dyDescent="0.25">
      <c r="A9" s="2" t="s">
        <v>11</v>
      </c>
      <c r="B9" s="5" t="s">
        <v>12</v>
      </c>
      <c r="C9" s="12">
        <f>(0.865*1.13725*947.18)+(0.865*947.18*0.0611)+163.62</f>
        <v>1145.4409773450002</v>
      </c>
      <c r="D9" s="12">
        <f>(0.865*1.13725*947.18*1.05)+(0.865*947.18*0.0611)+163.62</f>
        <v>1192.02903202375</v>
      </c>
      <c r="E9" s="12">
        <f>(0.865*1.13725*947.18*1.1)+(0.865*947.18*0.0611)+163.62</f>
        <v>1238.6170867025003</v>
      </c>
      <c r="F9" s="13">
        <f>(0.865*1.13725*947.18*1.15)+(0.865*947.18*0.0611)+163.62</f>
        <v>1285.2051413812501</v>
      </c>
    </row>
    <row r="10" spans="1:6" x14ac:dyDescent="0.25">
      <c r="A10" s="2" t="s">
        <v>13</v>
      </c>
      <c r="B10" s="5" t="s">
        <v>7</v>
      </c>
      <c r="C10" s="12">
        <f>(1.406*947.18*1.13725)+130.89</f>
        <v>1645.4057197299999</v>
      </c>
      <c r="D10" s="12">
        <f>(1.406*947.18*1.05*1.13725)+130.89</f>
        <v>1721.1315057165002</v>
      </c>
      <c r="E10" s="12">
        <f>(1.406*947.18*1.1*1.13725)+130.89</f>
        <v>1796.8572917030001</v>
      </c>
      <c r="F10" s="13">
        <f>(1.406*947.18*1.15*1.13725)+130.89</f>
        <v>1872.5830776895</v>
      </c>
    </row>
    <row r="11" spans="1:6" x14ac:dyDescent="0.25">
      <c r="A11" s="2" t="s">
        <v>14</v>
      </c>
      <c r="B11" s="5" t="s">
        <v>7</v>
      </c>
      <c r="C11" s="12">
        <f>(1.572*947.18*1.13725)+98.17</f>
        <v>1791.4976752600003</v>
      </c>
      <c r="D11" s="12">
        <f>(1.572*947.18*1.05*1.13725)+98.17</f>
        <v>1876.1640590230004</v>
      </c>
      <c r="E11" s="12">
        <f>(1.572*947.18*1.1*1.13725)+98.17</f>
        <v>1960.8304427860003</v>
      </c>
      <c r="F11" s="13">
        <f>(1.572*947.18*1.15*1.13725)+98.17</f>
        <v>2045.4968265490002</v>
      </c>
    </row>
    <row r="12" spans="1:6" x14ac:dyDescent="0.25">
      <c r="A12" s="2" t="s">
        <v>15</v>
      </c>
      <c r="B12" s="5" t="s">
        <v>7</v>
      </c>
      <c r="C12" s="12">
        <f>(1.713*947.18*1.13725)+98.17</f>
        <v>1943.3801194150003</v>
      </c>
      <c r="D12" s="12">
        <f>(1.713*947.18*1.05*1.13725)+98.17</f>
        <v>2035.6406253857506</v>
      </c>
      <c r="E12" s="12">
        <f>(1.713*947.18*1.1*1.13725)+98.17</f>
        <v>2127.9011313565002</v>
      </c>
      <c r="F12" s="13">
        <f>(1.713*947.18*1.15*1.13725)+98.17</f>
        <v>2220.16163732725</v>
      </c>
    </row>
    <row r="13" spans="1:6" x14ac:dyDescent="0.25">
      <c r="A13" s="2" t="s">
        <v>16</v>
      </c>
      <c r="B13" s="5" t="s">
        <v>7</v>
      </c>
      <c r="C13" s="12">
        <f>(1.406*947.18*1.13725)+130.89</f>
        <v>1645.4057197299999</v>
      </c>
      <c r="D13" s="12">
        <f>(1.406*947.18*1.05*1.13725)+130.89</f>
        <v>1721.1315057165002</v>
      </c>
      <c r="E13" s="12">
        <f>(1.406*947.18*1.1*1.13725)+130.89</f>
        <v>1796.8572917030001</v>
      </c>
      <c r="F13" s="13">
        <f>(1.406*947.18*1.15*1.13725)+130.89</f>
        <v>1872.5830776895</v>
      </c>
    </row>
    <row r="14" spans="1:6" x14ac:dyDescent="0.25">
      <c r="A14" s="2" t="s">
        <v>17</v>
      </c>
      <c r="B14" s="5" t="s">
        <v>12</v>
      </c>
      <c r="C14" s="12">
        <f>(1.572*947.18*1.13725)+98.17</f>
        <v>1791.4976752600003</v>
      </c>
      <c r="D14" s="12">
        <f>(1.572*947.18*1.05*1.13725)+98.17</f>
        <v>1876.1640590230004</v>
      </c>
      <c r="E14" s="12">
        <f>(1.572*947.18*1.1*1.13725)+98.17</f>
        <v>1960.8304427860003</v>
      </c>
      <c r="F14" s="13">
        <f>(1.572*947.18*1.15*1.13725)+98.17</f>
        <v>2045.4968265490002</v>
      </c>
    </row>
    <row r="15" spans="1:6" hidden="1" x14ac:dyDescent="0.25"/>
    <row r="16" spans="1:6" hidden="1" x14ac:dyDescent="0.25"/>
    <row r="17" spans="1:6" hidden="1" x14ac:dyDescent="0.25"/>
    <row r="18" spans="1:6" x14ac:dyDescent="0.25">
      <c r="C18" s="11" t="s">
        <v>23</v>
      </c>
      <c r="D18" s="10"/>
      <c r="E18" s="8"/>
      <c r="F18" s="9"/>
    </row>
    <row r="19" spans="1:6" ht="30" x14ac:dyDescent="0.25">
      <c r="A19" s="1" t="s">
        <v>0</v>
      </c>
      <c r="B19" s="4" t="s">
        <v>1</v>
      </c>
      <c r="C19" s="3" t="s">
        <v>2</v>
      </c>
      <c r="D19" s="1" t="s">
        <v>3</v>
      </c>
      <c r="E19" s="1" t="s">
        <v>4</v>
      </c>
      <c r="F19" s="4" t="s">
        <v>5</v>
      </c>
    </row>
    <row r="20" spans="1:6" x14ac:dyDescent="0.25">
      <c r="A20" s="2" t="s">
        <v>6</v>
      </c>
      <c r="B20" s="5" t="s">
        <v>7</v>
      </c>
      <c r="C20" s="12">
        <v>1084.5</v>
      </c>
      <c r="D20" s="15">
        <v>1128.1199999999999</v>
      </c>
      <c r="E20" s="15">
        <v>1171.74</v>
      </c>
      <c r="F20" s="13">
        <v>1184.79</v>
      </c>
    </row>
    <row r="21" spans="1:6" x14ac:dyDescent="0.25">
      <c r="A21" s="2" t="s">
        <v>8</v>
      </c>
      <c r="B21" s="5" t="s">
        <v>7</v>
      </c>
      <c r="C21" s="12">
        <v>1084.5</v>
      </c>
      <c r="D21" s="15">
        <v>1128.1199999999999</v>
      </c>
      <c r="E21" s="15">
        <v>1171.74</v>
      </c>
      <c r="F21" s="13">
        <v>1184.79</v>
      </c>
    </row>
    <row r="22" spans="1:6" x14ac:dyDescent="0.25">
      <c r="A22" s="2" t="s">
        <v>6</v>
      </c>
      <c r="B22" s="5" t="s">
        <v>9</v>
      </c>
      <c r="C22" s="12">
        <v>992.99</v>
      </c>
      <c r="D22" s="15">
        <v>1032.03</v>
      </c>
      <c r="E22" s="15">
        <v>1071.07</v>
      </c>
      <c r="F22" s="13">
        <v>1110.1199999999999</v>
      </c>
    </row>
    <row r="23" spans="1:6" x14ac:dyDescent="0.25">
      <c r="A23" s="2" t="s">
        <v>8</v>
      </c>
      <c r="B23" s="5" t="s">
        <v>9</v>
      </c>
      <c r="C23" s="12">
        <v>992.99</v>
      </c>
      <c r="D23" s="15">
        <v>1032.03</v>
      </c>
      <c r="E23" s="15">
        <v>1071.07</v>
      </c>
      <c r="F23" s="13">
        <v>1110.1199999999999</v>
      </c>
    </row>
    <row r="24" spans="1:6" x14ac:dyDescent="0.25">
      <c r="A24" s="2" t="s">
        <v>8</v>
      </c>
      <c r="B24" s="5" t="s">
        <v>12</v>
      </c>
      <c r="C24" s="12">
        <v>871.1</v>
      </c>
      <c r="D24" s="15">
        <v>901.42</v>
      </c>
      <c r="E24" s="15">
        <v>931.74</v>
      </c>
      <c r="F24" s="13">
        <v>962.06</v>
      </c>
    </row>
    <row r="25" spans="1:6" x14ac:dyDescent="0.25">
      <c r="A25" s="2" t="s">
        <v>10</v>
      </c>
      <c r="B25" s="5" t="s">
        <v>12</v>
      </c>
      <c r="C25" s="12">
        <v>832.25</v>
      </c>
      <c r="D25" s="15">
        <v>860.73</v>
      </c>
      <c r="E25" s="15">
        <v>889.2</v>
      </c>
      <c r="F25" s="13">
        <v>917.68</v>
      </c>
    </row>
    <row r="26" spans="1:6" x14ac:dyDescent="0.25">
      <c r="A26" s="2" t="s">
        <v>11</v>
      </c>
      <c r="B26" s="5" t="s">
        <v>12</v>
      </c>
      <c r="C26" s="12">
        <v>832.25</v>
      </c>
      <c r="D26" s="15">
        <v>860.73</v>
      </c>
      <c r="E26" s="15">
        <v>889.2</v>
      </c>
      <c r="F26" s="13">
        <v>917.68</v>
      </c>
    </row>
    <row r="27" spans="1:6" x14ac:dyDescent="0.25">
      <c r="A27" s="2" t="s">
        <v>13</v>
      </c>
      <c r="B27" s="5" t="s">
        <v>7</v>
      </c>
      <c r="C27" s="12">
        <v>1137.83</v>
      </c>
      <c r="D27" s="15">
        <v>1184.1099999999999</v>
      </c>
      <c r="E27" s="15">
        <v>1230.4000000000001</v>
      </c>
      <c r="F27" s="13">
        <v>1276.68</v>
      </c>
    </row>
    <row r="28" spans="1:6" x14ac:dyDescent="0.25">
      <c r="A28" s="2" t="s">
        <v>14</v>
      </c>
      <c r="B28" s="5" t="s">
        <v>7</v>
      </c>
      <c r="C28" s="12">
        <v>1227.1199999999999</v>
      </c>
      <c r="D28" s="15">
        <v>1278.8699999999999</v>
      </c>
      <c r="E28" s="15">
        <v>1330.62</v>
      </c>
      <c r="F28" s="13">
        <v>1382.37</v>
      </c>
    </row>
    <row r="29" spans="1:6" x14ac:dyDescent="0.25">
      <c r="A29" s="2" t="s">
        <v>15</v>
      </c>
      <c r="B29" s="5" t="s">
        <v>7</v>
      </c>
      <c r="C29" s="12">
        <v>1319.95</v>
      </c>
      <c r="D29" s="15">
        <v>1376.34</v>
      </c>
      <c r="E29" s="15">
        <v>1432.73</v>
      </c>
      <c r="F29" s="13">
        <v>1489.12</v>
      </c>
    </row>
    <row r="30" spans="1:6" x14ac:dyDescent="0.25">
      <c r="A30" s="2" t="s">
        <v>16</v>
      </c>
      <c r="B30" s="5" t="s">
        <v>7</v>
      </c>
      <c r="C30" s="12">
        <v>1137.83</v>
      </c>
      <c r="D30" s="15">
        <v>1184.1099999999999</v>
      </c>
      <c r="E30" s="15">
        <v>1230.4000000000001</v>
      </c>
      <c r="F30" s="13">
        <v>1276.68</v>
      </c>
    </row>
    <row r="31" spans="1:6" x14ac:dyDescent="0.25">
      <c r="A31" s="2" t="s">
        <v>17</v>
      </c>
      <c r="B31" s="5" t="s">
        <v>12</v>
      </c>
      <c r="C31" s="12">
        <v>1227.1199999999999</v>
      </c>
      <c r="D31" s="15">
        <v>1278.8699999999999</v>
      </c>
      <c r="E31" s="15">
        <v>1330.62</v>
      </c>
      <c r="F31" s="13">
        <v>1382.37</v>
      </c>
    </row>
    <row r="34" spans="1:1" x14ac:dyDescent="0.25">
      <c r="A34" t="s">
        <v>18</v>
      </c>
    </row>
    <row r="35" spans="1:1" x14ac:dyDescent="0.25">
      <c r="A35" t="s">
        <v>19</v>
      </c>
    </row>
    <row r="36" spans="1:1" x14ac:dyDescent="0.25">
      <c r="A36" t="s">
        <v>20</v>
      </c>
    </row>
    <row r="37" spans="1:1" x14ac:dyDescent="0.25">
      <c r="A37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dcterms:created xsi:type="dcterms:W3CDTF">2015-06-05T18:19:34Z</dcterms:created>
  <dcterms:modified xsi:type="dcterms:W3CDTF">2024-01-08T14:43:13Z</dcterms:modified>
</cp:coreProperties>
</file>